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Plan4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<sst xmlns="http://schemas.openxmlformats.org/spreadsheetml/2006/main" count="34" uniqueCount="16">
  <si>
    <t>LEI DE DIRETRIZES ORÇAMENTÁRIAS – 2016</t>
  </si>
  <si>
    <t>ANEXO DE METAS FISCAIS</t>
  </si>
  <si>
    <t>DEMONSTRATIVO III (a) - METAS FISCAIS ATUAIS COMPARADAS COM AS</t>
  </si>
  <si>
    <t>FIXADAS NOS TRÊS EXERCÍCIOS ANTERIORES</t>
  </si>
  <si>
    <t>ESPECIFICAÇÃO</t>
  </si>
  <si>
    <t>VALORES A PREÇOS CORRENTES</t>
  </si>
  <si>
    <t>%</t>
  </si>
  <si>
    <t>RECEITA TOTAL</t>
  </si>
  <si>
    <t>RECEITAS PRIMÁRIAS (I)</t>
  </si>
  <si>
    <t>DESPESA TOTAL</t>
  </si>
  <si>
    <t>DESPESAS PRIMÁRIAS (II)</t>
  </si>
  <si>
    <t>RESULTADO PRIMÁRIO (I – II)</t>
  </si>
  <si>
    <t>RESULTADO NOMINAL</t>
  </si>
  <si>
    <t>DÍVIDA PÚBLICA CONSOLIDADA</t>
  </si>
  <si>
    <t>DÍVIDA CONSOLIDADA LÍQUIDA</t>
  </si>
  <si>
    <t>VALORES A PREÇOS CONSTANTES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</si>
</sst>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0"/>
      <name val="Arial"/>
      <family val="2"/>
    </font>
    <font>
      <b/>
      <sz val="19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4" fontId="7" fillId="0" borderId="13" xfId="0" applyNumberFormat="1" applyFont="1" applyFill="1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2" fontId="7" fillId="0" borderId="16" xfId="0" applyNumberFormat="1" applyFont="1" applyFill="1" applyBorder="1" applyAlignment="1">
      <alignment horizontal="center" vertical="center"/>
    </xf>
    <xf numFmtId="4" fontId="7" fillId="0" borderId="16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4" fontId="7" fillId="33" borderId="13" xfId="0" applyNumberFormat="1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4" fontId="7" fillId="33" borderId="15" xfId="0" applyNumberFormat="1" applyFont="1" applyFill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9">
      <selection activeCell="M23" sqref="M23"/>
    </sheetView>
  </sheetViews>
  <sheetFormatPr defaultColWidth="9.140625" defaultRowHeight="12.75"/>
  <cols>
    <col min="1" max="1" width="27.7109375" style="0" customWidth="1"/>
    <col min="2" max="3" width="11.7109375" style="0" customWidth="1"/>
    <col min="4" max="4" width="6.28125" style="0" customWidth="1"/>
    <col min="5" max="5" width="11.7109375" style="0" customWidth="1"/>
    <col min="6" max="6" width="6.8515625" style="0" customWidth="1"/>
    <col min="7" max="7" width="11.7109375" style="0" customWidth="1"/>
    <col min="8" max="8" width="6.28125" style="0" customWidth="1"/>
    <col min="9" max="9" width="11.7109375" style="0" customWidth="1"/>
    <col min="10" max="10" width="6.28125" style="0" customWidth="1"/>
    <col min="11" max="11" width="11.7109375" style="0" customWidth="1"/>
    <col min="12" max="12" width="7.28125" style="0" customWidth="1"/>
  </cols>
  <sheetData>
    <row r="1" spans="1:15" ht="27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2" spans="1:15" ht="27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1"/>
      <c r="O2" s="1"/>
    </row>
    <row r="3" spans="1:15" ht="27.7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"/>
      <c r="N3" s="1"/>
      <c r="O3" s="1"/>
    </row>
    <row r="4" spans="1:15" ht="27.75" customHeight="1">
      <c r="A4" s="38" t="s">
        <v>3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1"/>
      <c r="N4" s="1"/>
      <c r="O4" s="1"/>
    </row>
    <row r="5" spans="1:15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1"/>
      <c r="M5" s="1"/>
      <c r="N5" s="1"/>
      <c r="O5" s="1"/>
    </row>
    <row r="6" spans="1:15" ht="18" customHeight="1">
      <c r="A6" s="40" t="s">
        <v>4</v>
      </c>
      <c r="B6" s="40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1"/>
      <c r="N6" s="1"/>
      <c r="O6" s="1"/>
    </row>
    <row r="7" spans="1:15" ht="18" customHeight="1">
      <c r="A7" s="40"/>
      <c r="B7" s="2">
        <v>2013</v>
      </c>
      <c r="C7" s="2">
        <v>2014</v>
      </c>
      <c r="D7" s="3" t="s">
        <v>6</v>
      </c>
      <c r="E7" s="4">
        <v>2015</v>
      </c>
      <c r="F7" s="3" t="s">
        <v>6</v>
      </c>
      <c r="G7" s="2">
        <v>2016</v>
      </c>
      <c r="H7" s="3" t="s">
        <v>6</v>
      </c>
      <c r="I7" s="2">
        <v>2017</v>
      </c>
      <c r="J7" s="3" t="s">
        <v>6</v>
      </c>
      <c r="K7" s="2">
        <v>2018</v>
      </c>
      <c r="L7" s="5" t="s">
        <v>6</v>
      </c>
      <c r="M7" s="1"/>
      <c r="N7" s="1"/>
      <c r="O7" s="1"/>
    </row>
    <row r="8" spans="1:15" ht="18" customHeight="1">
      <c r="A8" s="6" t="s">
        <v>7</v>
      </c>
      <c r="B8" s="7">
        <v>183023250</v>
      </c>
      <c r="C8" s="7">
        <v>189513717</v>
      </c>
      <c r="D8" s="8">
        <f aca="true" t="shared" si="0" ref="D8:D15">C8/B8*100-100</f>
        <v>3.5462527301859126</v>
      </c>
      <c r="E8" s="7">
        <v>215301672</v>
      </c>
      <c r="F8" s="9">
        <f aca="true" t="shared" si="1" ref="F8:F15">E8/C8*100-100</f>
        <v>13.607434547864415</v>
      </c>
      <c r="G8" s="10">
        <v>207873000</v>
      </c>
      <c r="H8" s="9">
        <f aca="true" t="shared" si="2" ref="H8:H15">G8/E8*100-100</f>
        <v>-3.450354997707578</v>
      </c>
      <c r="I8" s="10">
        <v>218300000</v>
      </c>
      <c r="J8" s="9">
        <f aca="true" t="shared" si="3" ref="J8:J15">I8/G8*100-100</f>
        <v>5.016043449606244</v>
      </c>
      <c r="K8" s="10">
        <v>229215000</v>
      </c>
      <c r="L8" s="11">
        <f aca="true" t="shared" si="4" ref="L8:L15">K8/I8*100-100</f>
        <v>5</v>
      </c>
      <c r="M8" s="1"/>
      <c r="N8" s="1"/>
      <c r="O8" s="1"/>
    </row>
    <row r="9" spans="1:15" ht="18" customHeight="1">
      <c r="A9" s="6" t="s">
        <v>8</v>
      </c>
      <c r="B9" s="7">
        <v>180472750</v>
      </c>
      <c r="C9" s="7">
        <f>C8-745000-786400</f>
        <v>187982317</v>
      </c>
      <c r="D9" s="8">
        <f t="shared" si="0"/>
        <v>4.161053122978416</v>
      </c>
      <c r="E9" s="7">
        <v>205731272</v>
      </c>
      <c r="F9" s="9">
        <f t="shared" si="1"/>
        <v>9.441821594315172</v>
      </c>
      <c r="G9" s="10">
        <v>197453400</v>
      </c>
      <c r="H9" s="9">
        <f t="shared" si="2"/>
        <v>-4.023633315211299</v>
      </c>
      <c r="I9" s="10">
        <v>207360000</v>
      </c>
      <c r="J9" s="9">
        <f t="shared" si="3"/>
        <v>5.017183801342483</v>
      </c>
      <c r="K9" s="10">
        <v>217728000</v>
      </c>
      <c r="L9" s="11">
        <f t="shared" si="4"/>
        <v>5</v>
      </c>
      <c r="M9" s="1"/>
      <c r="N9" s="1"/>
      <c r="O9" s="1"/>
    </row>
    <row r="10" spans="1:15" ht="18" customHeight="1">
      <c r="A10" s="6" t="s">
        <v>9</v>
      </c>
      <c r="B10" s="7">
        <v>183023250</v>
      </c>
      <c r="C10" s="7">
        <v>189513717</v>
      </c>
      <c r="D10" s="8">
        <f t="shared" si="0"/>
        <v>3.5462527301859126</v>
      </c>
      <c r="E10" s="7">
        <v>215301672</v>
      </c>
      <c r="F10" s="9">
        <f t="shared" si="1"/>
        <v>13.607434547864415</v>
      </c>
      <c r="G10" s="10">
        <v>207873000</v>
      </c>
      <c r="H10" s="9">
        <f t="shared" si="2"/>
        <v>-3.450354997707578</v>
      </c>
      <c r="I10" s="10">
        <v>218300000</v>
      </c>
      <c r="J10" s="9">
        <f t="shared" si="3"/>
        <v>5.016043449606244</v>
      </c>
      <c r="K10" s="10">
        <v>229215000</v>
      </c>
      <c r="L10" s="11">
        <f t="shared" si="4"/>
        <v>5</v>
      </c>
      <c r="M10" s="1"/>
      <c r="N10" s="1"/>
      <c r="O10" s="1"/>
    </row>
    <row r="11" spans="1:15" ht="18" customHeight="1">
      <c r="A11" s="6" t="s">
        <v>10</v>
      </c>
      <c r="B11" s="7">
        <v>182323250</v>
      </c>
      <c r="C11" s="7">
        <f>C10-2771000</f>
        <v>186742717</v>
      </c>
      <c r="D11" s="8">
        <f t="shared" si="0"/>
        <v>2.423973355016429</v>
      </c>
      <c r="E11" s="7">
        <v>213079620</v>
      </c>
      <c r="F11" s="9">
        <f t="shared" si="1"/>
        <v>14.103309314065513</v>
      </c>
      <c r="G11" s="10">
        <v>206263000</v>
      </c>
      <c r="H11" s="9">
        <f t="shared" si="2"/>
        <v>-3.199095248996599</v>
      </c>
      <c r="I11" s="10">
        <v>216368877</v>
      </c>
      <c r="J11" s="9">
        <f t="shared" si="3"/>
        <v>4.8995103338941135</v>
      </c>
      <c r="K11" s="10">
        <v>227323310</v>
      </c>
      <c r="L11" s="11">
        <f t="shared" si="4"/>
        <v>5.06285060581979</v>
      </c>
      <c r="M11" s="1"/>
      <c r="N11" s="1"/>
      <c r="O11" s="1"/>
    </row>
    <row r="12" spans="1:15" ht="18" customHeight="1">
      <c r="A12" s="6" t="s">
        <v>11</v>
      </c>
      <c r="B12" s="10">
        <f>B9-B11</f>
        <v>-1850500</v>
      </c>
      <c r="C12" s="10">
        <f>C9-C11</f>
        <v>1239600</v>
      </c>
      <c r="D12" s="8">
        <f t="shared" si="0"/>
        <v>-166.98730072953256</v>
      </c>
      <c r="E12" s="10">
        <f>E9-E11</f>
        <v>-7348348</v>
      </c>
      <c r="F12" s="9">
        <f t="shared" si="1"/>
        <v>-692.7999354630525</v>
      </c>
      <c r="G12" s="10">
        <f>G9-G11</f>
        <v>-8809600</v>
      </c>
      <c r="H12" s="9">
        <f t="shared" si="2"/>
        <v>19.88544908324974</v>
      </c>
      <c r="I12" s="10">
        <f>I9-I11</f>
        <v>-9008877</v>
      </c>
      <c r="J12" s="9">
        <f t="shared" si="3"/>
        <v>2.262043679622238</v>
      </c>
      <c r="K12" s="10">
        <f>K9-K11</f>
        <v>-9595310</v>
      </c>
      <c r="L12" s="11">
        <f t="shared" si="4"/>
        <v>6.509501683728175</v>
      </c>
      <c r="M12" s="1"/>
      <c r="N12" s="1"/>
      <c r="O12" s="1"/>
    </row>
    <row r="13" spans="1:15" ht="18" customHeight="1">
      <c r="A13" s="12" t="s">
        <v>12</v>
      </c>
      <c r="B13" s="7">
        <v>-267858.53</v>
      </c>
      <c r="C13" s="7">
        <f>C15-B15</f>
        <v>-5305463.349999998</v>
      </c>
      <c r="D13" s="13">
        <f t="shared" si="0"/>
        <v>1880.6960599686697</v>
      </c>
      <c r="E13" s="7">
        <v>4131804.03</v>
      </c>
      <c r="F13" s="14">
        <f t="shared" si="1"/>
        <v>-177.87828804811178</v>
      </c>
      <c r="G13" s="7">
        <v>-5535571.17</v>
      </c>
      <c r="H13" s="14">
        <f t="shared" si="2"/>
        <v>-233.97467861030185</v>
      </c>
      <c r="I13" s="7">
        <v>-5107942.9</v>
      </c>
      <c r="J13" s="14">
        <f t="shared" si="3"/>
        <v>-7.725097498836774</v>
      </c>
      <c r="K13" s="7">
        <v>-815889.22</v>
      </c>
      <c r="L13" s="15">
        <f t="shared" si="4"/>
        <v>-84.0270489319683</v>
      </c>
      <c r="M13" s="1"/>
      <c r="N13" s="1"/>
      <c r="O13" s="1"/>
    </row>
    <row r="14" spans="1:15" ht="18" customHeight="1">
      <c r="A14" s="12" t="s">
        <v>13</v>
      </c>
      <c r="B14" s="7">
        <v>5437082.59</v>
      </c>
      <c r="C14" s="7">
        <v>7357818.63</v>
      </c>
      <c r="D14" s="13">
        <f t="shared" si="0"/>
        <v>35.32659304334754</v>
      </c>
      <c r="E14" s="7">
        <v>12664231.04</v>
      </c>
      <c r="F14" s="14">
        <f t="shared" si="1"/>
        <v>72.11936956918439</v>
      </c>
      <c r="G14" s="7">
        <v>9476199.28</v>
      </c>
      <c r="H14" s="14">
        <f t="shared" si="2"/>
        <v>-25.17351231141153</v>
      </c>
      <c r="I14" s="7">
        <v>6664212.33</v>
      </c>
      <c r="J14" s="14">
        <f t="shared" si="3"/>
        <v>-29.67420657704868</v>
      </c>
      <c r="K14" s="7">
        <v>7130706.84</v>
      </c>
      <c r="L14" s="15">
        <f t="shared" si="4"/>
        <v>6.999994701549369</v>
      </c>
      <c r="M14" s="1"/>
      <c r="N14" s="1"/>
      <c r="O14" s="1"/>
    </row>
    <row r="15" spans="1:15" ht="18" customHeight="1">
      <c r="A15" s="16" t="s">
        <v>14</v>
      </c>
      <c r="B15" s="17">
        <v>-13660785.3</v>
      </c>
      <c r="C15" s="17">
        <v>-18966248.65</v>
      </c>
      <c r="D15" s="18">
        <f t="shared" si="0"/>
        <v>38.83717687884308</v>
      </c>
      <c r="E15" s="17">
        <v>-16305079.75</v>
      </c>
      <c r="F15" s="19">
        <f t="shared" si="1"/>
        <v>-14.031076725338608</v>
      </c>
      <c r="G15" s="17">
        <v>-21840650.92</v>
      </c>
      <c r="H15" s="19">
        <f t="shared" si="2"/>
        <v>33.94997911617082</v>
      </c>
      <c r="I15" s="17">
        <v>-26948593.82</v>
      </c>
      <c r="J15" s="19">
        <f t="shared" si="3"/>
        <v>23.387319905024142</v>
      </c>
      <c r="K15" s="17">
        <v>-27764483.04</v>
      </c>
      <c r="L15" s="20">
        <f t="shared" si="4"/>
        <v>3.027576226981026</v>
      </c>
      <c r="M15" s="1"/>
      <c r="N15" s="1"/>
      <c r="O15" s="1"/>
    </row>
    <row r="16" spans="1:15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/>
      <c r="M16" s="1"/>
      <c r="N16" s="1"/>
      <c r="O16" s="1"/>
    </row>
    <row r="17" spans="1:15" ht="18" customHeight="1">
      <c r="A17" s="40" t="s">
        <v>4</v>
      </c>
      <c r="B17" s="40" t="s">
        <v>15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1"/>
      <c r="N17" s="1"/>
      <c r="O17" s="1"/>
    </row>
    <row r="18" spans="1:15" ht="18" customHeight="1">
      <c r="A18" s="40"/>
      <c r="B18" s="2">
        <v>2013</v>
      </c>
      <c r="C18" s="23">
        <v>2014</v>
      </c>
      <c r="D18" s="2" t="s">
        <v>6</v>
      </c>
      <c r="E18" s="23">
        <v>2015</v>
      </c>
      <c r="F18" s="2" t="s">
        <v>6</v>
      </c>
      <c r="G18" s="23">
        <v>2016</v>
      </c>
      <c r="H18" s="2" t="s">
        <v>6</v>
      </c>
      <c r="I18" s="23">
        <v>2017</v>
      </c>
      <c r="J18" s="2" t="s">
        <v>6</v>
      </c>
      <c r="K18" s="23">
        <v>2018</v>
      </c>
      <c r="L18" s="2" t="s">
        <v>6</v>
      </c>
      <c r="M18" s="1"/>
      <c r="N18" s="1"/>
      <c r="O18" s="1"/>
    </row>
    <row r="19" spans="1:15" ht="18" customHeight="1">
      <c r="A19" s="24" t="s">
        <v>7</v>
      </c>
      <c r="B19" s="25"/>
      <c r="C19" s="26">
        <f>C8*0.955</f>
        <v>180985599.73499998</v>
      </c>
      <c r="D19" s="25"/>
      <c r="E19" s="27">
        <f>E8*0.955</f>
        <v>205613096.76</v>
      </c>
      <c r="F19" s="28">
        <f aca="true" t="shared" si="5" ref="F19:F26">E19/C19*100-100</f>
        <v>13.607434547864415</v>
      </c>
      <c r="G19" s="27">
        <f>G8*0.955</f>
        <v>198518715</v>
      </c>
      <c r="H19" s="28">
        <f aca="true" t="shared" si="6" ref="H19:H26">G19/E19*100-100</f>
        <v>-3.450354997707578</v>
      </c>
      <c r="I19" s="27">
        <f>I8*0.955</f>
        <v>208476500</v>
      </c>
      <c r="J19" s="28">
        <f aca="true" t="shared" si="7" ref="J19:J26">I19/G19*100-100</f>
        <v>5.016043449606244</v>
      </c>
      <c r="K19" s="27">
        <f>K8*0.955</f>
        <v>218900325</v>
      </c>
      <c r="L19" s="29">
        <f aca="true" t="shared" si="8" ref="L19:L26">K19/I19*100-100</f>
        <v>5</v>
      </c>
      <c r="M19" s="1"/>
      <c r="N19" s="1"/>
      <c r="O19" s="1"/>
    </row>
    <row r="20" spans="1:15" ht="18" customHeight="1">
      <c r="A20" s="24" t="s">
        <v>8</v>
      </c>
      <c r="B20" s="25"/>
      <c r="C20" s="26">
        <f>C9*0.955</f>
        <v>179523112.73499998</v>
      </c>
      <c r="D20" s="25"/>
      <c r="E20" s="27">
        <f>E9*0.955</f>
        <v>196473364.76</v>
      </c>
      <c r="F20" s="28">
        <f t="shared" si="5"/>
        <v>9.441821594315172</v>
      </c>
      <c r="G20" s="27">
        <f>G9*0.955</f>
        <v>188567997</v>
      </c>
      <c r="H20" s="28">
        <f t="shared" si="6"/>
        <v>-4.023633315211299</v>
      </c>
      <c r="I20" s="27">
        <f>I9*0.955</f>
        <v>198028800</v>
      </c>
      <c r="J20" s="28">
        <f t="shared" si="7"/>
        <v>5.017183801342483</v>
      </c>
      <c r="K20" s="27">
        <f>K9*0.955</f>
        <v>207930240</v>
      </c>
      <c r="L20" s="29">
        <f t="shared" si="8"/>
        <v>5</v>
      </c>
      <c r="M20" s="1"/>
      <c r="N20" s="1"/>
      <c r="O20" s="1"/>
    </row>
    <row r="21" spans="1:15" ht="18" customHeight="1">
      <c r="A21" s="24" t="s">
        <v>9</v>
      </c>
      <c r="B21" s="25"/>
      <c r="C21" s="26">
        <f>C10*0.955</f>
        <v>180985599.73499998</v>
      </c>
      <c r="D21" s="25"/>
      <c r="E21" s="27">
        <f>E10*0.955</f>
        <v>205613096.76</v>
      </c>
      <c r="F21" s="28">
        <f t="shared" si="5"/>
        <v>13.607434547864415</v>
      </c>
      <c r="G21" s="27">
        <f>G10*0.955</f>
        <v>198518715</v>
      </c>
      <c r="H21" s="28">
        <f t="shared" si="6"/>
        <v>-3.450354997707578</v>
      </c>
      <c r="I21" s="27">
        <f>I10*0.955</f>
        <v>208476500</v>
      </c>
      <c r="J21" s="28">
        <f t="shared" si="7"/>
        <v>5.016043449606244</v>
      </c>
      <c r="K21" s="27">
        <f>K10*0.955</f>
        <v>218900325</v>
      </c>
      <c r="L21" s="29">
        <f t="shared" si="8"/>
        <v>5</v>
      </c>
      <c r="M21" s="1"/>
      <c r="N21" s="1"/>
      <c r="O21" s="1"/>
    </row>
    <row r="22" spans="1:15" ht="18" customHeight="1">
      <c r="A22" s="24" t="s">
        <v>10</v>
      </c>
      <c r="B22" s="25"/>
      <c r="C22" s="26">
        <f>C11*0.955</f>
        <v>178339294.73499998</v>
      </c>
      <c r="D22" s="25"/>
      <c r="E22" s="27">
        <f>E11*0.955</f>
        <v>203491037.1</v>
      </c>
      <c r="F22" s="28">
        <f t="shared" si="5"/>
        <v>14.103309314065513</v>
      </c>
      <c r="G22" s="27">
        <f>G11*0.955</f>
        <v>196981165</v>
      </c>
      <c r="H22" s="28">
        <f t="shared" si="6"/>
        <v>-3.199095248996599</v>
      </c>
      <c r="I22" s="27">
        <f>I11*0.955</f>
        <v>206632277.535</v>
      </c>
      <c r="J22" s="28">
        <f t="shared" si="7"/>
        <v>4.8995103338941135</v>
      </c>
      <c r="K22" s="27">
        <f>K11*0.955</f>
        <v>217093761.04999998</v>
      </c>
      <c r="L22" s="29">
        <f t="shared" si="8"/>
        <v>5.06285060581979</v>
      </c>
      <c r="M22" s="1"/>
      <c r="N22" s="1"/>
      <c r="O22" s="1"/>
    </row>
    <row r="23" spans="1:15" ht="18" customHeight="1">
      <c r="A23" s="24" t="s">
        <v>11</v>
      </c>
      <c r="B23" s="25"/>
      <c r="C23" s="26">
        <f>C20-C22</f>
        <v>1183818</v>
      </c>
      <c r="D23" s="25"/>
      <c r="E23" s="26">
        <f>E20-E22</f>
        <v>-7017672.340000004</v>
      </c>
      <c r="F23" s="28">
        <f t="shared" si="5"/>
        <v>-692.7999354630529</v>
      </c>
      <c r="G23" s="26">
        <f>G20-G22</f>
        <v>-8413168</v>
      </c>
      <c r="H23" s="28">
        <f t="shared" si="6"/>
        <v>19.885449083249668</v>
      </c>
      <c r="I23" s="26">
        <f>I20-I22</f>
        <v>-8603477.534999996</v>
      </c>
      <c r="J23" s="28">
        <f t="shared" si="7"/>
        <v>2.262043679622195</v>
      </c>
      <c r="K23" s="26">
        <f>K20-K22</f>
        <v>-9163521.049999982</v>
      </c>
      <c r="L23" s="29">
        <f t="shared" si="8"/>
        <v>6.509501683728018</v>
      </c>
      <c r="M23" s="1"/>
      <c r="N23" s="1"/>
      <c r="O23" s="1"/>
    </row>
    <row r="24" spans="1:15" ht="18" customHeight="1">
      <c r="A24" s="24" t="s">
        <v>12</v>
      </c>
      <c r="B24" s="25"/>
      <c r="C24" s="26">
        <f>C13*0.955</f>
        <v>-5066717.499249998</v>
      </c>
      <c r="D24" s="25"/>
      <c r="E24" s="26">
        <f>E13*0.955</f>
        <v>3945872.8486499996</v>
      </c>
      <c r="F24" s="28">
        <f t="shared" si="5"/>
        <v>-177.8782880481118</v>
      </c>
      <c r="G24" s="26">
        <f>G13*0.955</f>
        <v>-5286470.46735</v>
      </c>
      <c r="H24" s="28">
        <f t="shared" si="6"/>
        <v>-233.97467861030185</v>
      </c>
      <c r="I24" s="26">
        <f>I13*0.955</f>
        <v>-4878085.469500001</v>
      </c>
      <c r="J24" s="28">
        <f t="shared" si="7"/>
        <v>-7.72509749883676</v>
      </c>
      <c r="K24" s="26">
        <f>K13*0.955</f>
        <v>-779174.2050999999</v>
      </c>
      <c r="L24" s="29">
        <f t="shared" si="8"/>
        <v>-84.0270489319683</v>
      </c>
      <c r="M24" s="1"/>
      <c r="N24" s="1"/>
      <c r="O24" s="1"/>
    </row>
    <row r="25" spans="1:15" ht="18" customHeight="1">
      <c r="A25" s="24" t="s">
        <v>13</v>
      </c>
      <c r="B25" s="25"/>
      <c r="C25" s="26">
        <f>C14*0.955</f>
        <v>7026716.79165</v>
      </c>
      <c r="D25" s="25"/>
      <c r="E25" s="26">
        <f>E14*0.955</f>
        <v>12094340.643199999</v>
      </c>
      <c r="F25" s="28">
        <f t="shared" si="5"/>
        <v>72.11936956918436</v>
      </c>
      <c r="G25" s="26">
        <f>G14*0.955</f>
        <v>9049770.312399998</v>
      </c>
      <c r="H25" s="28">
        <f t="shared" si="6"/>
        <v>-25.173512311411542</v>
      </c>
      <c r="I25" s="26">
        <f>I14*0.955</f>
        <v>6364322.77515</v>
      </c>
      <c r="J25" s="28">
        <f t="shared" si="7"/>
        <v>-29.674206577048665</v>
      </c>
      <c r="K25" s="26">
        <f>K14*0.955</f>
        <v>6809825.032199999</v>
      </c>
      <c r="L25" s="29">
        <f t="shared" si="8"/>
        <v>6.999994701549355</v>
      </c>
      <c r="M25" s="1"/>
      <c r="N25" s="1"/>
      <c r="O25" s="1"/>
    </row>
    <row r="26" spans="1:15" ht="18" customHeight="1">
      <c r="A26" s="30" t="s">
        <v>14</v>
      </c>
      <c r="B26" s="31"/>
      <c r="C26" s="32">
        <f>C15*0.955</f>
        <v>-18112767.46075</v>
      </c>
      <c r="D26" s="31"/>
      <c r="E26" s="32">
        <f>E15*0.955</f>
        <v>-15571351.161249999</v>
      </c>
      <c r="F26" s="33">
        <f t="shared" si="5"/>
        <v>-14.031076725338622</v>
      </c>
      <c r="G26" s="32">
        <f>G15*0.955</f>
        <v>-20857821.6286</v>
      </c>
      <c r="H26" s="33">
        <f t="shared" si="6"/>
        <v>33.94997911617085</v>
      </c>
      <c r="I26" s="32">
        <f>I15*0.955</f>
        <v>-25735907.0981</v>
      </c>
      <c r="J26" s="33">
        <f t="shared" si="7"/>
        <v>23.387319905024142</v>
      </c>
      <c r="K26" s="32">
        <f>K15*0.955</f>
        <v>-26515081.3032</v>
      </c>
      <c r="L26" s="34">
        <f t="shared" si="8"/>
        <v>3.02757622698104</v>
      </c>
      <c r="M26" s="1"/>
      <c r="N26" s="1"/>
      <c r="O26" s="1"/>
    </row>
  </sheetData>
  <sheetProtection selectLockedCells="1" selectUnlockedCells="1"/>
  <mergeCells count="9">
    <mergeCell ref="A17:A18"/>
    <mergeCell ref="B17:L17"/>
    <mergeCell ref="A1:L1"/>
    <mergeCell ref="A2:L2"/>
    <mergeCell ref="A3:L3"/>
    <mergeCell ref="A4:L4"/>
    <mergeCell ref="A5:K5"/>
    <mergeCell ref="A6:A7"/>
    <mergeCell ref="B6:L6"/>
  </mergeCells>
  <printOptions horizontalCentered="1" verticalCentered="1"/>
  <pageMargins left="0.5798611111111112" right="0.2361111111111111" top="0.7875" bottom="0.5902777777777778" header="0.5118055555555555" footer="0.5118055555555555"/>
  <pageSetup horizontalDpi="300" verticalDpi="3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Imprensa</dc:creator>
  <cp:keywords/>
  <dc:description/>
  <cp:lastModifiedBy>Imprensa</cp:lastModifiedBy>
  <dcterms:created xsi:type="dcterms:W3CDTF">2016-07-04T20:39:06Z</dcterms:created>
  <dcterms:modified xsi:type="dcterms:W3CDTF">2016-07-04T20:39:06Z</dcterms:modified>
  <cp:category/>
  <cp:version/>
  <cp:contentType/>
  <cp:contentStatus/>
</cp:coreProperties>
</file>