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<sst xmlns="http://schemas.openxmlformats.org/spreadsheetml/2006/main" count="34" uniqueCount="16">
  <si>
    <t>LEI DE DIRETRIZES ORÇAMENTÁRIAS – 2018</t>
  </si>
  <si>
    <t>ANEXO DE METAS FISCAIS</t>
  </si>
  <si>
    <t>DEMONSTRATIVO III - METAS FISCAIS ATUAIS COMPARADAS COM AS</t>
  </si>
  <si>
    <t>FIXADAS NOS TRÊS EXERCÍCIOS ANTERIORES</t>
  </si>
  <si>
    <t>ESPECIFICAÇÃO</t>
  </si>
  <si>
    <t>VALORES A PREÇOS CORRENTES</t>
  </si>
  <si>
    <t>%</t>
  </si>
  <si>
    <t>RECEITA TOTAL</t>
  </si>
  <si>
    <t>RECEITAS PRIMÁRIAS (I)</t>
  </si>
  <si>
    <t>DESPESA TOTAL</t>
  </si>
  <si>
    <t>DESPESAS PRIMÁRIAS (II)</t>
  </si>
  <si>
    <t>RESULTADO PRIMÁRIO (I – II)</t>
  </si>
  <si>
    <t>RESULTADO NOMINAL</t>
  </si>
  <si>
    <t>DÍVIDA PÚBLICA CONSOLIDADA</t>
  </si>
  <si>
    <t>DÍVIDA CONSOLIDADA LÍQUIDA</t>
  </si>
  <si>
    <t>VALORES A PREÇOS CONSTANTES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</si>
</sst>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9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9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7" fillId="0" borderId="2" xfId="0" applyFont="1" applyBorder="1" applyAlignment="1">
      <alignment horizontal="center" vertical="center"/>
    </xf>
    <xf numFmtId="164" fontId="17" fillId="0" borderId="3" xfId="0" applyFont="1" applyBorder="1" applyAlignment="1">
      <alignment horizontal="center" vertical="center"/>
    </xf>
    <xf numFmtId="164" fontId="17" fillId="0" borderId="2" xfId="0" applyFont="1" applyFill="1" applyBorder="1" applyAlignment="1">
      <alignment horizontal="center" vertical="center"/>
    </xf>
    <xf numFmtId="164" fontId="17" fillId="0" borderId="4" xfId="0" applyFont="1" applyBorder="1" applyAlignment="1">
      <alignment horizontal="center" vertical="center"/>
    </xf>
    <xf numFmtId="164" fontId="18" fillId="0" borderId="5" xfId="0" applyFont="1" applyBorder="1" applyAlignment="1">
      <alignment vertical="center"/>
    </xf>
    <xf numFmtId="165" fontId="18" fillId="0" borderId="5" xfId="0" applyNumberFormat="1" applyFont="1" applyFill="1" applyBorder="1" applyAlignment="1">
      <alignment vertical="center"/>
    </xf>
    <xf numFmtId="166" fontId="18" fillId="0" borderId="0" xfId="0" applyNumberFormat="1" applyFont="1" applyBorder="1" applyAlignment="1">
      <alignment horizontal="center" vertical="center"/>
    </xf>
    <xf numFmtId="165" fontId="18" fillId="0" borderId="5" xfId="0" applyNumberFormat="1" applyFont="1" applyBorder="1" applyAlignment="1">
      <alignment vertical="center"/>
    </xf>
    <xf numFmtId="165" fontId="18" fillId="0" borderId="0" xfId="0" applyNumberFormat="1" applyFont="1" applyBorder="1" applyAlignment="1">
      <alignment horizontal="center" vertical="center"/>
    </xf>
    <xf numFmtId="166" fontId="18" fillId="0" borderId="6" xfId="0" applyNumberFormat="1" applyFont="1" applyBorder="1" applyAlignment="1">
      <alignment horizontal="center" vertical="center"/>
    </xf>
    <xf numFmtId="164" fontId="18" fillId="0" borderId="5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4" fontId="18" fillId="0" borderId="7" xfId="0" applyFont="1" applyFill="1" applyBorder="1" applyAlignment="1">
      <alignment vertical="center"/>
    </xf>
    <xf numFmtId="165" fontId="18" fillId="0" borderId="7" xfId="0" applyNumberFormat="1" applyFont="1" applyFill="1" applyBorder="1" applyAlignment="1">
      <alignment vertical="center"/>
    </xf>
    <xf numFmtId="166" fontId="18" fillId="0" borderId="8" xfId="0" applyNumberFormat="1" applyFont="1" applyFill="1" applyBorder="1" applyAlignment="1">
      <alignment horizontal="center" vertical="center"/>
    </xf>
    <xf numFmtId="165" fontId="18" fillId="0" borderId="8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8" fillId="0" borderId="0" xfId="0" applyFont="1" applyAlignment="1">
      <alignment/>
    </xf>
    <xf numFmtId="164" fontId="17" fillId="0" borderId="8" xfId="0" applyFont="1" applyBorder="1" applyAlignment="1">
      <alignment horizontal="center" vertical="center"/>
    </xf>
    <xf numFmtId="164" fontId="18" fillId="0" borderId="10" xfId="0" applyFont="1" applyBorder="1" applyAlignment="1">
      <alignment vertical="center"/>
    </xf>
    <xf numFmtId="165" fontId="18" fillId="9" borderId="5" xfId="0" applyNumberFormat="1" applyFont="1" applyFill="1" applyBorder="1" applyAlignment="1">
      <alignment vertical="center"/>
    </xf>
    <xf numFmtId="165" fontId="18" fillId="0" borderId="0" xfId="0" applyNumberFormat="1" applyFont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165" fontId="18" fillId="0" borderId="5" xfId="0" applyNumberFormat="1" applyFont="1" applyBorder="1" applyAlignment="1">
      <alignment horizontal="center" vertical="center"/>
    </xf>
    <xf numFmtId="166" fontId="18" fillId="0" borderId="5" xfId="0" applyNumberFormat="1" applyFont="1" applyBorder="1" applyAlignment="1">
      <alignment horizontal="center" vertical="center"/>
    </xf>
    <xf numFmtId="164" fontId="18" fillId="0" borderId="11" xfId="0" applyFont="1" applyBorder="1" applyAlignment="1">
      <alignment vertical="center"/>
    </xf>
    <xf numFmtId="165" fontId="18" fillId="9" borderId="7" xfId="0" applyNumberFormat="1" applyFont="1" applyFill="1" applyBorder="1" applyAlignment="1">
      <alignment vertical="center"/>
    </xf>
    <xf numFmtId="165" fontId="18" fillId="0" borderId="8" xfId="0" applyNumberFormat="1" applyFont="1" applyBorder="1" applyAlignment="1">
      <alignment vertical="center"/>
    </xf>
    <xf numFmtId="165" fontId="18" fillId="0" borderId="7" xfId="0" applyNumberFormat="1" applyFont="1" applyBorder="1" applyAlignment="1">
      <alignment horizontal="center" vertical="center"/>
    </xf>
    <xf numFmtId="166" fontId="18" fillId="0" borderId="7" xfId="0" applyNumberFormat="1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5">
      <selection activeCell="O17" sqref="O17"/>
    </sheetView>
  </sheetViews>
  <sheetFormatPr defaultColWidth="8.00390625" defaultRowHeight="12.75"/>
  <cols>
    <col min="1" max="1" width="27.57421875" style="0" customWidth="1"/>
    <col min="2" max="3" width="11.57421875" style="0" customWidth="1"/>
    <col min="4" max="4" width="6.28125" style="0" customWidth="1"/>
    <col min="5" max="5" width="11.57421875" style="0" customWidth="1"/>
    <col min="6" max="6" width="6.7109375" style="0" customWidth="1"/>
    <col min="7" max="7" width="11.57421875" style="0" customWidth="1"/>
    <col min="8" max="8" width="6.140625" style="0" customWidth="1"/>
    <col min="9" max="9" width="11.57421875" style="0" customWidth="1"/>
    <col min="10" max="10" width="6.28125" style="0" customWidth="1"/>
    <col min="11" max="11" width="11.57421875" style="0" customWidth="1"/>
    <col min="12" max="12" width="7.28125" style="0" customWidth="1"/>
    <col min="13" max="16384" width="9.00390625" style="0" customWidth="1"/>
  </cols>
  <sheetData>
    <row r="1" spans="1:15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</row>
    <row r="3" spans="1:15" ht="27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27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2"/>
      <c r="O4" s="2"/>
    </row>
    <row r="5" spans="1:15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"/>
      <c r="M5" s="2"/>
      <c r="N5" s="2"/>
      <c r="O5" s="2"/>
    </row>
    <row r="6" spans="1:15" ht="18" customHeight="1">
      <c r="A6" s="6" t="s">
        <v>4</v>
      </c>
      <c r="B6" s="6" t="s">
        <v>5</v>
      </c>
      <c r="C6" s="6"/>
      <c r="D6" s="6"/>
      <c r="E6" s="6"/>
      <c r="F6" s="6"/>
      <c r="G6" s="6"/>
      <c r="H6" s="6"/>
      <c r="I6" s="6"/>
      <c r="J6" s="6"/>
      <c r="K6" s="6"/>
      <c r="L6" s="6"/>
      <c r="M6" s="2"/>
      <c r="N6" s="2"/>
      <c r="O6" s="2"/>
    </row>
    <row r="7" spans="1:15" ht="18" customHeight="1">
      <c r="A7" s="6"/>
      <c r="B7" s="6">
        <v>2015</v>
      </c>
      <c r="C7" s="6">
        <v>2016</v>
      </c>
      <c r="D7" s="7" t="s">
        <v>6</v>
      </c>
      <c r="E7" s="8">
        <v>2017</v>
      </c>
      <c r="F7" s="7" t="s">
        <v>6</v>
      </c>
      <c r="G7" s="6">
        <v>2018</v>
      </c>
      <c r="H7" s="7" t="s">
        <v>6</v>
      </c>
      <c r="I7" s="6">
        <v>2019</v>
      </c>
      <c r="J7" s="7" t="s">
        <v>6</v>
      </c>
      <c r="K7" s="6">
        <v>2020</v>
      </c>
      <c r="L7" s="9" t="s">
        <v>6</v>
      </c>
      <c r="M7" s="2"/>
      <c r="N7" s="2"/>
      <c r="O7" s="2"/>
    </row>
    <row r="8" spans="1:15" ht="18" customHeight="1">
      <c r="A8" s="10" t="s">
        <v>7</v>
      </c>
      <c r="B8" s="11">
        <v>223875672</v>
      </c>
      <c r="C8" s="11">
        <v>225200273</v>
      </c>
      <c r="D8" s="12">
        <f aca="true" t="shared" si="0" ref="D8:D15">C8/B8*100-100</f>
        <v>0.5916681290855053</v>
      </c>
      <c r="E8" s="13">
        <v>281285983</v>
      </c>
      <c r="F8" s="14">
        <f aca="true" t="shared" si="1" ref="F8:F15">E8/C8*100-100</f>
        <v>24.904814391588246</v>
      </c>
      <c r="G8" s="13">
        <v>289231106</v>
      </c>
      <c r="H8" s="14">
        <f aca="true" t="shared" si="2" ref="H8:H15">G8/E8*100-100</f>
        <v>2.824571247832125</v>
      </c>
      <c r="I8" s="13">
        <v>293503878</v>
      </c>
      <c r="J8" s="14">
        <f aca="true" t="shared" si="3" ref="J8:J15">I8/G8*100-100</f>
        <v>1.4772864713935832</v>
      </c>
      <c r="K8" s="13">
        <v>299065523</v>
      </c>
      <c r="L8" s="15">
        <f aca="true" t="shared" si="4" ref="L8:L15">K8/I8*100-100</f>
        <v>1.8949136338157757</v>
      </c>
      <c r="M8" s="2"/>
      <c r="N8" s="2"/>
      <c r="O8" s="2"/>
    </row>
    <row r="9" spans="1:15" ht="18" customHeight="1">
      <c r="A9" s="10" t="s">
        <v>8</v>
      </c>
      <c r="B9" s="11">
        <v>209997272</v>
      </c>
      <c r="C9" s="11">
        <v>214748573</v>
      </c>
      <c r="D9" s="12">
        <f t="shared" si="0"/>
        <v>2.262553677363968</v>
      </c>
      <c r="E9" s="13">
        <v>267858800.2</v>
      </c>
      <c r="F9" s="14">
        <f t="shared" si="1"/>
        <v>24.7313527899438</v>
      </c>
      <c r="G9" s="13">
        <v>274768506</v>
      </c>
      <c r="H9" s="14">
        <f t="shared" si="2"/>
        <v>2.579607537568606</v>
      </c>
      <c r="I9" s="13">
        <v>282619278</v>
      </c>
      <c r="J9" s="14">
        <f t="shared" si="3"/>
        <v>2.857231388811357</v>
      </c>
      <c r="K9" s="13">
        <v>288060923</v>
      </c>
      <c r="L9" s="15">
        <f t="shared" si="4"/>
        <v>1.925433055561058</v>
      </c>
      <c r="M9" s="2"/>
      <c r="N9" s="2"/>
      <c r="O9" s="2"/>
    </row>
    <row r="10" spans="1:15" ht="18" customHeight="1">
      <c r="A10" s="10" t="s">
        <v>9</v>
      </c>
      <c r="B10" s="11">
        <v>234301672</v>
      </c>
      <c r="C10" s="11">
        <v>237573000</v>
      </c>
      <c r="D10" s="12">
        <f t="shared" si="0"/>
        <v>1.396203438104365</v>
      </c>
      <c r="E10" s="13">
        <v>294523983</v>
      </c>
      <c r="F10" s="14">
        <f t="shared" si="1"/>
        <v>23.971993029510912</v>
      </c>
      <c r="G10" s="13">
        <v>304817206</v>
      </c>
      <c r="H10" s="14">
        <f t="shared" si="2"/>
        <v>3.4948675130473106</v>
      </c>
      <c r="I10" s="13">
        <v>310024578</v>
      </c>
      <c r="J10" s="14">
        <f t="shared" si="3"/>
        <v>1.7083589434908788</v>
      </c>
      <c r="K10" s="13">
        <v>316577423</v>
      </c>
      <c r="L10" s="15">
        <f t="shared" si="4"/>
        <v>2.1136533891193494</v>
      </c>
      <c r="M10" s="2"/>
      <c r="N10" s="2"/>
      <c r="O10" s="2"/>
    </row>
    <row r="11" spans="1:15" ht="18" customHeight="1">
      <c r="A11" s="10" t="s">
        <v>10</v>
      </c>
      <c r="B11" s="11">
        <v>232079620</v>
      </c>
      <c r="C11" s="11">
        <v>235963000</v>
      </c>
      <c r="D11" s="12">
        <f t="shared" si="0"/>
        <v>1.6732964316297938</v>
      </c>
      <c r="E11" s="13">
        <v>293173983</v>
      </c>
      <c r="F11" s="14">
        <f t="shared" si="1"/>
        <v>24.245743188550748</v>
      </c>
      <c r="G11" s="13">
        <v>303807206</v>
      </c>
      <c r="H11" s="14">
        <f t="shared" si="2"/>
        <v>3.6269326804486752</v>
      </c>
      <c r="I11" s="13">
        <v>309874578</v>
      </c>
      <c r="J11" s="14">
        <f t="shared" si="3"/>
        <v>1.9971126030499704</v>
      </c>
      <c r="K11" s="13">
        <v>316427423</v>
      </c>
      <c r="L11" s="15">
        <f t="shared" si="4"/>
        <v>2.1146765385833106</v>
      </c>
      <c r="M11" s="2"/>
      <c r="N11" s="2"/>
      <c r="O11" s="2"/>
    </row>
    <row r="12" spans="1:15" ht="18" customHeight="1">
      <c r="A12" s="10" t="s">
        <v>11</v>
      </c>
      <c r="B12" s="13">
        <f>B9-B11</f>
        <v>-22082348</v>
      </c>
      <c r="C12" s="13">
        <f>C9-C11</f>
        <v>-21214427</v>
      </c>
      <c r="D12" s="12">
        <f t="shared" si="0"/>
        <v>-3.9303836711567186</v>
      </c>
      <c r="E12" s="13">
        <f>E9-E11</f>
        <v>-25315182.800000012</v>
      </c>
      <c r="F12" s="14">
        <f t="shared" si="1"/>
        <v>19.33003328348208</v>
      </c>
      <c r="G12" s="13">
        <f>G9-G11</f>
        <v>-29038700</v>
      </c>
      <c r="H12" s="14">
        <f t="shared" si="2"/>
        <v>14.708632481215915</v>
      </c>
      <c r="I12" s="13">
        <f>I9-I11</f>
        <v>-27255300</v>
      </c>
      <c r="J12" s="14">
        <f t="shared" si="3"/>
        <v>-6.1414595005974775</v>
      </c>
      <c r="K12" s="13">
        <f>K9-K11</f>
        <v>-28366500</v>
      </c>
      <c r="L12" s="15">
        <f t="shared" si="4"/>
        <v>4.077005206326831</v>
      </c>
      <c r="M12" s="2"/>
      <c r="N12" s="2"/>
      <c r="O12" s="2"/>
    </row>
    <row r="13" spans="1:15" ht="18" customHeight="1">
      <c r="A13" s="16" t="s">
        <v>12</v>
      </c>
      <c r="B13" s="11">
        <v>2661168.9</v>
      </c>
      <c r="C13" s="11">
        <v>-5535571.17</v>
      </c>
      <c r="D13" s="17">
        <f t="shared" si="0"/>
        <v>-308.0127710045011</v>
      </c>
      <c r="E13" s="11">
        <f>E15-C15</f>
        <v>-5107942.8999999985</v>
      </c>
      <c r="F13" s="18">
        <f t="shared" si="1"/>
        <v>-7.725097498836803</v>
      </c>
      <c r="G13" s="11">
        <f>G15-E15</f>
        <v>-3381246.59</v>
      </c>
      <c r="H13" s="18">
        <f t="shared" si="2"/>
        <v>-33.80414275970077</v>
      </c>
      <c r="I13" s="11">
        <f>I15-G15</f>
        <v>-1333986.0100000016</v>
      </c>
      <c r="J13" s="18">
        <f t="shared" si="3"/>
        <v>-60.54750889966881</v>
      </c>
      <c r="K13" s="11">
        <f>K15-I15</f>
        <v>-1793019.3399999999</v>
      </c>
      <c r="L13" s="19">
        <f t="shared" si="4"/>
        <v>34.41065547606436</v>
      </c>
      <c r="M13" s="2"/>
      <c r="N13" s="2"/>
      <c r="O13" s="2"/>
    </row>
    <row r="14" spans="1:15" ht="18" customHeight="1">
      <c r="A14" s="16" t="s">
        <v>13</v>
      </c>
      <c r="B14" s="11">
        <v>12664231.04</v>
      </c>
      <c r="C14" s="11">
        <v>9476199.28</v>
      </c>
      <c r="D14" s="17">
        <f t="shared" si="0"/>
        <v>-25.17351231141153</v>
      </c>
      <c r="E14" s="11">
        <v>6664212.33</v>
      </c>
      <c r="F14" s="18">
        <f t="shared" si="1"/>
        <v>-29.67420657704868</v>
      </c>
      <c r="G14" s="11">
        <v>18457696.6</v>
      </c>
      <c r="H14" s="18">
        <f t="shared" si="2"/>
        <v>176.96741469220268</v>
      </c>
      <c r="I14" s="11">
        <v>19216075.88</v>
      </c>
      <c r="J14" s="18">
        <f t="shared" si="3"/>
        <v>4.10874279946718</v>
      </c>
      <c r="K14" s="11">
        <v>19479960.05</v>
      </c>
      <c r="L14" s="19">
        <f t="shared" si="4"/>
        <v>1.373246919131148</v>
      </c>
      <c r="M14" s="2"/>
      <c r="N14" s="2"/>
      <c r="O14" s="2"/>
    </row>
    <row r="15" spans="1:15" ht="18" customHeight="1">
      <c r="A15" s="20" t="s">
        <v>14</v>
      </c>
      <c r="B15" s="21">
        <v>-16305079.75</v>
      </c>
      <c r="C15" s="21">
        <v>-21840650.92</v>
      </c>
      <c r="D15" s="22">
        <f t="shared" si="0"/>
        <v>33.94997911617082</v>
      </c>
      <c r="E15" s="21">
        <v>-26948593.82</v>
      </c>
      <c r="F15" s="23">
        <f t="shared" si="1"/>
        <v>23.387319905024142</v>
      </c>
      <c r="G15" s="21">
        <v>-30329840.41</v>
      </c>
      <c r="H15" s="23">
        <f t="shared" si="2"/>
        <v>12.547024206845975</v>
      </c>
      <c r="I15" s="21">
        <v>-31663826.42</v>
      </c>
      <c r="J15" s="23">
        <f t="shared" si="3"/>
        <v>4.398262542654791</v>
      </c>
      <c r="K15" s="21">
        <v>-33456845.76</v>
      </c>
      <c r="L15" s="24">
        <f t="shared" si="4"/>
        <v>5.6626742334194375</v>
      </c>
      <c r="M15" s="2"/>
      <c r="N15" s="2"/>
      <c r="O15" s="2"/>
    </row>
    <row r="16" spans="1:15" ht="14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"/>
      <c r="N16" s="2"/>
      <c r="O16" s="2"/>
    </row>
    <row r="17" spans="1:15" ht="18" customHeight="1">
      <c r="A17" s="6" t="s">
        <v>4</v>
      </c>
      <c r="B17" s="6" t="s">
        <v>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2"/>
      <c r="N17" s="2"/>
      <c r="O17" s="2"/>
    </row>
    <row r="18" spans="1:15" ht="18" customHeight="1">
      <c r="A18" s="6"/>
      <c r="B18" s="6">
        <v>2015</v>
      </c>
      <c r="C18" s="27">
        <v>2016</v>
      </c>
      <c r="D18" s="6" t="s">
        <v>6</v>
      </c>
      <c r="E18" s="27">
        <v>2017</v>
      </c>
      <c r="F18" s="6" t="s">
        <v>6</v>
      </c>
      <c r="G18" s="27">
        <v>2018</v>
      </c>
      <c r="H18" s="6" t="s">
        <v>6</v>
      </c>
      <c r="I18" s="27">
        <v>2019</v>
      </c>
      <c r="J18" s="6" t="s">
        <v>6</v>
      </c>
      <c r="K18" s="27">
        <v>2020</v>
      </c>
      <c r="L18" s="6" t="s">
        <v>6</v>
      </c>
      <c r="M18" s="2"/>
      <c r="N18" s="2"/>
      <c r="O18" s="2"/>
    </row>
    <row r="19" spans="1:15" ht="18" customHeight="1">
      <c r="A19" s="28" t="s">
        <v>7</v>
      </c>
      <c r="B19" s="29"/>
      <c r="C19" s="30">
        <f aca="true" t="shared" si="5" ref="C19:C22">C8*0.955</f>
        <v>215066260.715</v>
      </c>
      <c r="D19" s="29"/>
      <c r="E19" s="31">
        <f aca="true" t="shared" si="6" ref="E19:E22">E8*0.955</f>
        <v>268628113.765</v>
      </c>
      <c r="F19" s="32">
        <f aca="true" t="shared" si="7" ref="F19:F26">E19/C19*100-100</f>
        <v>24.904814391588232</v>
      </c>
      <c r="G19" s="31">
        <f aca="true" t="shared" si="8" ref="G19:G22">G8*0.955</f>
        <v>276215706.22999996</v>
      </c>
      <c r="H19" s="32">
        <f aca="true" t="shared" si="9" ref="H19:H26">G19/E19*100-100</f>
        <v>2.824571247832125</v>
      </c>
      <c r="I19" s="31">
        <f aca="true" t="shared" si="10" ref="I19:I22">I8*0.9575</f>
        <v>281029963.185</v>
      </c>
      <c r="J19" s="32">
        <f aca="true" t="shared" si="11" ref="J19:J26">I19/G19*100-100</f>
        <v>1.7429338181773346</v>
      </c>
      <c r="K19" s="31">
        <f aca="true" t="shared" si="12" ref="K19:K22">K8*0.96</f>
        <v>287102902.08</v>
      </c>
      <c r="L19" s="33">
        <f aca="true" t="shared" si="13" ref="L19:L26">K19/I19*100-100</f>
        <v>2.1609577947395735</v>
      </c>
      <c r="M19" s="2"/>
      <c r="N19" s="2"/>
      <c r="O19" s="2"/>
    </row>
    <row r="20" spans="1:15" ht="18" customHeight="1">
      <c r="A20" s="28" t="s">
        <v>8</v>
      </c>
      <c r="B20" s="29"/>
      <c r="C20" s="30">
        <f t="shared" si="5"/>
        <v>205084887.215</v>
      </c>
      <c r="D20" s="29"/>
      <c r="E20" s="31">
        <f t="shared" si="6"/>
        <v>255805154.19099998</v>
      </c>
      <c r="F20" s="32">
        <f t="shared" si="7"/>
        <v>24.731352789943784</v>
      </c>
      <c r="G20" s="31">
        <f t="shared" si="8"/>
        <v>262403923.23</v>
      </c>
      <c r="H20" s="32">
        <f t="shared" si="9"/>
        <v>2.579607537568606</v>
      </c>
      <c r="I20" s="31">
        <f t="shared" si="10"/>
        <v>270607958.685</v>
      </c>
      <c r="J20" s="32">
        <f t="shared" si="11"/>
        <v>3.1264911568448923</v>
      </c>
      <c r="K20" s="31">
        <f t="shared" si="12"/>
        <v>276538486.08</v>
      </c>
      <c r="L20" s="33">
        <f t="shared" si="13"/>
        <v>2.1915569016591263</v>
      </c>
      <c r="M20" s="2"/>
      <c r="N20" s="2"/>
      <c r="O20" s="2"/>
    </row>
    <row r="21" spans="1:15" ht="18" customHeight="1">
      <c r="A21" s="28" t="s">
        <v>9</v>
      </c>
      <c r="B21" s="29"/>
      <c r="C21" s="30">
        <f t="shared" si="5"/>
        <v>226882215</v>
      </c>
      <c r="D21" s="29"/>
      <c r="E21" s="31">
        <f t="shared" si="6"/>
        <v>281270403.765</v>
      </c>
      <c r="F21" s="32">
        <f t="shared" si="7"/>
        <v>23.971993029510912</v>
      </c>
      <c r="G21" s="31">
        <f t="shared" si="8"/>
        <v>291100431.72999996</v>
      </c>
      <c r="H21" s="32">
        <f t="shared" si="9"/>
        <v>3.4948675130473106</v>
      </c>
      <c r="I21" s="31">
        <f t="shared" si="10"/>
        <v>296848533.435</v>
      </c>
      <c r="J21" s="32">
        <f t="shared" si="11"/>
        <v>1.974611192034061</v>
      </c>
      <c r="K21" s="31">
        <f t="shared" si="12"/>
        <v>303914326.08</v>
      </c>
      <c r="L21" s="33">
        <f t="shared" si="13"/>
        <v>2.3802686721196693</v>
      </c>
      <c r="M21" s="2"/>
      <c r="N21" s="2"/>
      <c r="O21" s="2"/>
    </row>
    <row r="22" spans="1:15" ht="18" customHeight="1">
      <c r="A22" s="28" t="s">
        <v>10</v>
      </c>
      <c r="B22" s="29"/>
      <c r="C22" s="30">
        <f t="shared" si="5"/>
        <v>225344665</v>
      </c>
      <c r="D22" s="29"/>
      <c r="E22" s="31">
        <f t="shared" si="6"/>
        <v>279981153.765</v>
      </c>
      <c r="F22" s="32">
        <f t="shared" si="7"/>
        <v>24.245743188550748</v>
      </c>
      <c r="G22" s="31">
        <f t="shared" si="8"/>
        <v>290135881.72999996</v>
      </c>
      <c r="H22" s="32">
        <f t="shared" si="9"/>
        <v>3.626932680448647</v>
      </c>
      <c r="I22" s="31">
        <f t="shared" si="10"/>
        <v>296704908.435</v>
      </c>
      <c r="J22" s="32">
        <f t="shared" si="11"/>
        <v>2.264120751225505</v>
      </c>
      <c r="K22" s="31">
        <f t="shared" si="12"/>
        <v>303770326.08</v>
      </c>
      <c r="L22" s="33">
        <f t="shared" si="13"/>
        <v>2.3812944929921116</v>
      </c>
      <c r="M22" s="2"/>
      <c r="N22" s="2"/>
      <c r="O22" s="2"/>
    </row>
    <row r="23" spans="1:15" ht="18" customHeight="1">
      <c r="A23" s="28" t="s">
        <v>11</v>
      </c>
      <c r="B23" s="29"/>
      <c r="C23" s="30">
        <f>C20-C22</f>
        <v>-20259777.784999996</v>
      </c>
      <c r="D23" s="29"/>
      <c r="E23" s="30">
        <f>E20-E22</f>
        <v>-24175999.574</v>
      </c>
      <c r="F23" s="32">
        <f t="shared" si="7"/>
        <v>19.330033283482067</v>
      </c>
      <c r="G23" s="30">
        <f>G20-G22</f>
        <v>-27731958.49999997</v>
      </c>
      <c r="H23" s="32">
        <f t="shared" si="9"/>
        <v>14.708632481215858</v>
      </c>
      <c r="I23" s="30">
        <f>I20-I22</f>
        <v>-26096949.75</v>
      </c>
      <c r="J23" s="32">
        <f t="shared" si="11"/>
        <v>-5.895756514996847</v>
      </c>
      <c r="K23" s="30">
        <f>K20-K22</f>
        <v>-27231840</v>
      </c>
      <c r="L23" s="33">
        <f t="shared" si="13"/>
        <v>4.348746734280695</v>
      </c>
      <c r="M23" s="2"/>
      <c r="N23" s="2"/>
      <c r="O23" s="2"/>
    </row>
    <row r="24" spans="1:15" ht="18" customHeight="1">
      <c r="A24" s="28" t="s">
        <v>12</v>
      </c>
      <c r="B24" s="29"/>
      <c r="C24" s="30">
        <f aca="true" t="shared" si="14" ref="C24:C26">C13*0.955</f>
        <v>-5286470.46735</v>
      </c>
      <c r="D24" s="29"/>
      <c r="E24" s="30">
        <f aca="true" t="shared" si="15" ref="E24:E26">E13*0.955</f>
        <v>-4878085.469499999</v>
      </c>
      <c r="F24" s="32">
        <f t="shared" si="7"/>
        <v>-7.725097498836803</v>
      </c>
      <c r="G24" s="30">
        <f aca="true" t="shared" si="16" ref="G24:G26">G13*0.955</f>
        <v>-3229090.49345</v>
      </c>
      <c r="H24" s="32">
        <f t="shared" si="9"/>
        <v>-33.80414275970077</v>
      </c>
      <c r="I24" s="30">
        <f aca="true" t="shared" si="17" ref="I24:I26">I13*0.9575</f>
        <v>-1277291.6045750016</v>
      </c>
      <c r="J24" s="32">
        <f t="shared" si="11"/>
        <v>-60.44423012715486</v>
      </c>
      <c r="K24" s="30">
        <f aca="true" t="shared" si="18" ref="K24:K26">K13*0.96</f>
        <v>-1721298.5664</v>
      </c>
      <c r="L24" s="33">
        <f t="shared" si="13"/>
        <v>34.76159713527082</v>
      </c>
      <c r="M24" s="2"/>
      <c r="N24" s="2"/>
      <c r="O24" s="2"/>
    </row>
    <row r="25" spans="1:15" ht="18" customHeight="1">
      <c r="A25" s="28" t="s">
        <v>13</v>
      </c>
      <c r="B25" s="29"/>
      <c r="C25" s="30">
        <f t="shared" si="14"/>
        <v>9049770.312399998</v>
      </c>
      <c r="D25" s="29"/>
      <c r="E25" s="30">
        <f t="shared" si="15"/>
        <v>6364322.77515</v>
      </c>
      <c r="F25" s="32">
        <f t="shared" si="7"/>
        <v>-29.674206577048665</v>
      </c>
      <c r="G25" s="30">
        <f t="shared" si="16"/>
        <v>17627100.253000002</v>
      </c>
      <c r="H25" s="32">
        <f t="shared" si="9"/>
        <v>176.96741469220268</v>
      </c>
      <c r="I25" s="30">
        <f t="shared" si="17"/>
        <v>18399392.6551</v>
      </c>
      <c r="J25" s="32">
        <f t="shared" si="11"/>
        <v>4.381278775382015</v>
      </c>
      <c r="K25" s="30">
        <f t="shared" si="18"/>
        <v>18700761.648</v>
      </c>
      <c r="L25" s="33">
        <f t="shared" si="13"/>
        <v>1.6379290259695694</v>
      </c>
      <c r="M25" s="2"/>
      <c r="N25" s="2"/>
      <c r="O25" s="2"/>
    </row>
    <row r="26" spans="1:15" ht="18" customHeight="1">
      <c r="A26" s="34" t="s">
        <v>14</v>
      </c>
      <c r="B26" s="35"/>
      <c r="C26" s="36">
        <f t="shared" si="14"/>
        <v>-20857821.6286</v>
      </c>
      <c r="D26" s="35"/>
      <c r="E26" s="36">
        <f t="shared" si="15"/>
        <v>-25735907.0981</v>
      </c>
      <c r="F26" s="37">
        <f t="shared" si="7"/>
        <v>23.387319905024142</v>
      </c>
      <c r="G26" s="36">
        <f t="shared" si="16"/>
        <v>-28964997.59155</v>
      </c>
      <c r="H26" s="37">
        <f t="shared" si="9"/>
        <v>12.54702420684599</v>
      </c>
      <c r="I26" s="36">
        <f t="shared" si="17"/>
        <v>-30318113.79715</v>
      </c>
      <c r="J26" s="37">
        <f t="shared" si="11"/>
        <v>4.671556423656483</v>
      </c>
      <c r="K26" s="36">
        <f t="shared" si="18"/>
        <v>-32118571.9296</v>
      </c>
      <c r="L26" s="38">
        <f t="shared" si="13"/>
        <v>5.938555889381377</v>
      </c>
      <c r="M26" s="2"/>
      <c r="N26" s="2"/>
      <c r="O26" s="2"/>
    </row>
    <row r="29" ht="14.25"/>
  </sheetData>
  <sheetProtection selectLockedCells="1" selectUnlockedCells="1"/>
  <mergeCells count="9">
    <mergeCell ref="A1:L1"/>
    <mergeCell ref="A2:L2"/>
    <mergeCell ref="A3:L3"/>
    <mergeCell ref="A4:L4"/>
    <mergeCell ref="A5:K5"/>
    <mergeCell ref="A6:A7"/>
    <mergeCell ref="B6:L6"/>
    <mergeCell ref="A17:A18"/>
    <mergeCell ref="B17:L17"/>
  </mergeCells>
  <printOptions horizontalCentered="1" verticalCentered="1"/>
  <pageMargins left="0.5798611111111112" right="0.2361111111111111" top="0.7875" bottom="0.5902777777777778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lsergio</dc:creator>
  <cp:keywords/>
  <dc:description/>
  <cp:lastModifiedBy/>
  <cp:lastPrinted>2015-08-26T17:03:51Z</cp:lastPrinted>
  <dcterms:created xsi:type="dcterms:W3CDTF">2007-07-18T16:59:52Z</dcterms:created>
  <dcterms:modified xsi:type="dcterms:W3CDTF">2017-08-28T19:14:13Z</dcterms:modified>
  <cp:category/>
  <cp:version/>
  <cp:contentType/>
  <cp:contentStatus/>
  <cp:revision>59</cp:revision>
</cp:coreProperties>
</file>